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i\ascomforma\corsi\Accademy_studioPettini\"/>
    </mc:Choice>
  </mc:AlternateContent>
  <xr:revisionPtr revIDLastSave="0" documentId="13_ncr:1_{84D214B8-83B2-4797-A51C-AAEF44576CE4}" xr6:coauthVersionLast="47" xr6:coauthVersionMax="47" xr10:uidLastSave="{00000000-0000-0000-0000-000000000000}"/>
  <bookViews>
    <workbookView xWindow="-120" yWindow="-120" windowWidth="38640" windowHeight="21120" xr2:uid="{0190F16D-72A6-4413-938F-88EBB30276FE}"/>
  </bookViews>
  <sheets>
    <sheet name="Elenco" sheetId="1" r:id="rId1"/>
    <sheet name="Consegna" sheetId="2" r:id="rId2"/>
    <sheet name="Dati costanti" sheetId="3" r:id="rId3"/>
    <sheet name="serie" sheetId="4" r:id="rId4"/>
  </sheets>
  <definedNames>
    <definedName name="checksi">'Dati costanti'!$B$2</definedName>
    <definedName name="giornisollecito">'Dati costanti'!$D$2</definedName>
    <definedName name="praticacompleta">'Dati costanti'!$C$2</definedName>
    <definedName name="praticadacompletare">'Dati costanti'!$C$3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H3" i="1"/>
  <c r="H5" i="1"/>
  <c r="H6" i="1"/>
  <c r="H2" i="1"/>
  <c r="F2" i="1"/>
  <c r="F3" i="1"/>
  <c r="F4" i="1"/>
  <c r="F5" i="1"/>
  <c r="F6" i="1"/>
  <c r="D3" i="1"/>
  <c r="D4" i="1"/>
  <c r="D5" i="1"/>
  <c r="D6" i="1"/>
  <c r="D2" i="1"/>
  <c r="C7" i="1"/>
  <c r="L3" i="1"/>
  <c r="L4" i="1"/>
  <c r="N4" i="1" s="1"/>
  <c r="L5" i="1"/>
  <c r="N5" i="1" s="1"/>
  <c r="L6" i="1"/>
  <c r="N6" i="1" s="1"/>
  <c r="L2" i="1"/>
  <c r="N2" i="1" s="1"/>
  <c r="F2" i="3"/>
  <c r="N3" i="1" l="1"/>
  <c r="L7" i="1"/>
</calcChain>
</file>

<file path=xl/sharedStrings.xml><?xml version="1.0" encoding="utf-8"?>
<sst xmlns="http://schemas.openxmlformats.org/spreadsheetml/2006/main" count="103" uniqueCount="81">
  <si>
    <t>Azienda</t>
  </si>
  <si>
    <t>Cognome</t>
  </si>
  <si>
    <t>Nome</t>
  </si>
  <si>
    <t>Data assunzione</t>
  </si>
  <si>
    <t>Tipo contratto</t>
  </si>
  <si>
    <t>Documento identità</t>
  </si>
  <si>
    <t>Codice fiscale</t>
  </si>
  <si>
    <t>Stato pratica</t>
  </si>
  <si>
    <t>Alfa SRL</t>
  </si>
  <si>
    <t>Rossi</t>
  </si>
  <si>
    <t>Mario</t>
  </si>
  <si>
    <t>Determinato</t>
  </si>
  <si>
    <t>Sì</t>
  </si>
  <si>
    <t>No</t>
  </si>
  <si>
    <t>Beta SNC</t>
  </si>
  <si>
    <t>Bianchi</t>
  </si>
  <si>
    <t>Laura</t>
  </si>
  <si>
    <t>Indeterminato</t>
  </si>
  <si>
    <t>Gamma SRL</t>
  </si>
  <si>
    <t>Verdi</t>
  </si>
  <si>
    <t>Paolo</t>
  </si>
  <si>
    <t>Apprendistato</t>
  </si>
  <si>
    <t>Delta SRL</t>
  </si>
  <si>
    <t>Neri</t>
  </si>
  <si>
    <t>Anna</t>
  </si>
  <si>
    <t>Studio Demo</t>
  </si>
  <si>
    <t>Gallo</t>
  </si>
  <si>
    <t>Elisa</t>
  </si>
  <si>
    <t>Tirocinio</t>
  </si>
  <si>
    <t>applicare bordi alla tabella</t>
  </si>
  <si>
    <t>formattare l'aspetto delle intestazioni</t>
  </si>
  <si>
    <t>formattare il formato delle dati</t>
  </si>
  <si>
    <t>adattare la larghezza delle colonne</t>
  </si>
  <si>
    <t>impostare una convalida dei dati per la data e per i check e per tipo contratto, con possibili valori (Determinato, Indeterminato, Apprendistato, Tirocinio, Somministrazione)</t>
  </si>
  <si>
    <t>Lo stato pratica deve avere i valori "Completa" o "Da completare" a secondo che i check siano tutti Si</t>
  </si>
  <si>
    <t>colorare di verde le pratiche complete, di rosso le altre</t>
  </si>
  <si>
    <t>Data ultimo sollecito</t>
  </si>
  <si>
    <t>Sollecitare</t>
  </si>
  <si>
    <r>
      <t xml:space="preserve">aggiungere una </t>
    </r>
    <r>
      <rPr>
        <strike/>
        <sz val="11"/>
        <color theme="1"/>
        <rFont val="Calibri"/>
        <family val="2"/>
        <scheme val="minor"/>
      </rPr>
      <t>colonna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9"/>
        <rFont val="Calibri"/>
        <family val="2"/>
        <scheme val="minor"/>
      </rPr>
      <t>cella</t>
    </r>
    <r>
      <rPr>
        <sz val="11"/>
        <color theme="1"/>
        <rFont val="Calibri"/>
        <family val="2"/>
        <scheme val="minor"/>
      </rPr>
      <t xml:space="preserve"> con i giorni ammessi dall'ultimo sollecito e impostare la colonna "Sollecitare" a "si" se si è superata la data e mancano dati</t>
    </r>
  </si>
  <si>
    <t xml:space="preserve">   (es. se la data di ultimo sollecito è 20/05/26, i giorni ammessi dall'ultimo sollecito sono 10, la colonna "Sollecitare" deve essere "si" se oggi è successivo al 30/05/26)</t>
  </si>
  <si>
    <t>Somministrazione</t>
  </si>
  <si>
    <t>Tipi contratto</t>
  </si>
  <si>
    <t>Giorni sollecito</t>
  </si>
  <si>
    <t>Check</t>
  </si>
  <si>
    <t>Competata</t>
  </si>
  <si>
    <t>Da completare</t>
  </si>
  <si>
    <r>
      <t xml:space="preserve"> (</t>
    </r>
    <r>
      <rPr>
        <b/>
        <sz val="16"/>
        <color theme="1"/>
        <rFont val="Calibri"/>
        <family val="2"/>
        <scheme val="minor"/>
      </rPr>
      <t>se</t>
    </r>
    <r>
      <rPr>
        <sz val="11"/>
        <color theme="1"/>
        <rFont val="Calibri"/>
        <family val="2"/>
        <scheme val="minor"/>
      </rPr>
      <t xml:space="preserve"> documento identita = "Si"; </t>
    </r>
    <r>
      <rPr>
        <b/>
        <sz val="11"/>
        <color theme="1"/>
        <rFont val="Calibri"/>
        <family val="2"/>
        <scheme val="minor"/>
      </rPr>
      <t>allora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5" tint="-0.249977111117893"/>
        <rFont val="Calibri"/>
        <family val="2"/>
        <scheme val="minor"/>
      </rPr>
      <t>se</t>
    </r>
    <r>
      <rPr>
        <sz val="11"/>
        <color theme="5" tint="-0.249977111117893"/>
        <rFont val="Calibri"/>
        <family val="2"/>
        <scheme val="minor"/>
      </rPr>
      <t xml:space="preserve"> codice fiscale = "Si"; </t>
    </r>
    <r>
      <rPr>
        <b/>
        <sz val="11"/>
        <color theme="5" tint="-0.249977111117893"/>
        <rFont val="Calibri"/>
        <family val="2"/>
        <scheme val="minor"/>
      </rPr>
      <t>allora</t>
    </r>
    <r>
      <rPr>
        <sz val="11"/>
        <color theme="5" tint="-0.249977111117893"/>
        <rFont val="Calibri"/>
        <family val="2"/>
        <scheme val="minor"/>
      </rPr>
      <t xml:space="preserve"> "completa"; </t>
    </r>
    <r>
      <rPr>
        <b/>
        <sz val="11"/>
        <color theme="5" tint="-0.249977111117893"/>
        <rFont val="Calibri"/>
        <family val="2"/>
        <scheme val="minor"/>
      </rPr>
      <t>altrimenti</t>
    </r>
    <r>
      <rPr>
        <sz val="11"/>
        <color theme="5" tint="-0.249977111117893"/>
        <rFont val="Calibri"/>
        <family val="2"/>
        <scheme val="minor"/>
      </rPr>
      <t xml:space="preserve"> "da completare";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altrimenti</t>
    </r>
    <r>
      <rPr>
        <sz val="11"/>
        <color theme="1"/>
        <rFont val="Calibri"/>
        <family val="2"/>
        <scheme val="minor"/>
      </rPr>
      <t xml:space="preserve"> "da completare")</t>
    </r>
  </si>
  <si>
    <r>
      <t xml:space="preserve"> (</t>
    </r>
    <r>
      <rPr>
        <b/>
        <sz val="16"/>
        <color theme="1"/>
        <rFont val="Calibri"/>
        <family val="2"/>
        <scheme val="minor"/>
      </rPr>
      <t>se</t>
    </r>
    <r>
      <rPr>
        <sz val="11"/>
        <color theme="1"/>
        <rFont val="Calibri"/>
        <family val="2"/>
        <scheme val="minor"/>
      </rPr>
      <t xml:space="preserve"> stato pratica = "Da completare"; </t>
    </r>
    <r>
      <rPr>
        <b/>
        <sz val="11"/>
        <color theme="1"/>
        <rFont val="Calibri"/>
        <family val="2"/>
        <scheme val="minor"/>
      </rPr>
      <t>allora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5" tint="-0.249977111117893"/>
        <rFont val="Calibri"/>
        <family val="2"/>
        <scheme val="minor"/>
      </rPr>
      <t>se</t>
    </r>
    <r>
      <rPr>
        <sz val="11"/>
        <color theme="5" tint="-0.249977111117893"/>
        <rFont val="Calibri"/>
        <family val="2"/>
        <scheme val="minor"/>
      </rPr>
      <t xml:space="preserve"> Oggi-Dataultimosollecito&gt;giorni ammessi; </t>
    </r>
    <r>
      <rPr>
        <b/>
        <sz val="11"/>
        <color theme="5" tint="-0.249977111117893"/>
        <rFont val="Calibri"/>
        <family val="2"/>
        <scheme val="minor"/>
      </rPr>
      <t>allora</t>
    </r>
    <r>
      <rPr>
        <sz val="11"/>
        <color theme="5" tint="-0.249977111117893"/>
        <rFont val="Calibri"/>
        <family val="2"/>
        <scheme val="minor"/>
      </rPr>
      <t xml:space="preserve"> "Si"; </t>
    </r>
    <r>
      <rPr>
        <b/>
        <sz val="11"/>
        <color theme="5" tint="-0.249977111117893"/>
        <rFont val="Calibri"/>
        <family val="2"/>
        <scheme val="minor"/>
      </rPr>
      <t>altrimenti</t>
    </r>
    <r>
      <rPr>
        <sz val="11"/>
        <color theme="5" tint="-0.249977111117893"/>
        <rFont val="Calibri"/>
        <family val="2"/>
        <scheme val="minor"/>
      </rPr>
      <t xml:space="preserve"> "No"</t>
    </r>
    <r>
      <rPr>
        <sz val="11"/>
        <color theme="1"/>
        <rFont val="Calibri"/>
        <family val="2"/>
        <scheme val="minor"/>
      </rPr>
      <t xml:space="preserve">; </t>
    </r>
    <r>
      <rPr>
        <b/>
        <sz val="11"/>
        <color theme="1"/>
        <rFont val="Calibri"/>
        <family val="2"/>
        <scheme val="minor"/>
      </rPr>
      <t>altrimenti</t>
    </r>
    <r>
      <rPr>
        <sz val="11"/>
        <color theme="1"/>
        <rFont val="Calibri"/>
        <family val="2"/>
        <scheme val="minor"/>
      </rPr>
      <t xml:space="preserve"> "No")</t>
    </r>
  </si>
  <si>
    <t>Data massima assunzione</t>
  </si>
  <si>
    <t>Data minima assunzione</t>
  </si>
  <si>
    <r>
      <t xml:space="preserve">  (</t>
    </r>
    <r>
      <rPr>
        <b/>
        <sz val="16"/>
        <color theme="1"/>
        <rFont val="Calibri"/>
        <family val="2"/>
        <scheme val="minor"/>
      </rPr>
      <t>se</t>
    </r>
    <r>
      <rPr>
        <sz val="11"/>
        <color theme="1"/>
        <rFont val="Calibri"/>
        <family val="2"/>
        <scheme val="minor"/>
      </rPr>
      <t xml:space="preserve"> documento identita = "Si" </t>
    </r>
    <r>
      <rPr>
        <b/>
        <sz val="16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codice fiscale = "si"; </t>
    </r>
    <r>
      <rPr>
        <b/>
        <sz val="12"/>
        <color theme="1"/>
        <rFont val="Calibri"/>
        <family val="2"/>
        <scheme val="minor"/>
      </rPr>
      <t>allora</t>
    </r>
    <r>
      <rPr>
        <sz val="11"/>
        <color theme="1"/>
        <rFont val="Calibri"/>
        <family val="2"/>
        <scheme val="minor"/>
      </rPr>
      <t xml:space="preserve"> "completa"; </t>
    </r>
    <r>
      <rPr>
        <b/>
        <sz val="11"/>
        <color theme="1"/>
        <rFont val="Calibri"/>
        <family val="2"/>
        <scheme val="minor"/>
      </rPr>
      <t>altrimenti</t>
    </r>
    <r>
      <rPr>
        <sz val="11"/>
        <color theme="1"/>
        <rFont val="Calibri"/>
        <family val="2"/>
        <scheme val="minor"/>
      </rPr>
      <t xml:space="preserve"> "da competare")</t>
    </r>
  </si>
  <si>
    <t>no</t>
  </si>
  <si>
    <t>Nominativo</t>
  </si>
  <si>
    <t>IBAN</t>
  </si>
  <si>
    <t>IBAN Normalizzato</t>
  </si>
  <si>
    <t>87956 6666 5688  5555</t>
  </si>
  <si>
    <t>4567983223132</t>
  </si>
  <si>
    <t>152416579879</t>
  </si>
  <si>
    <t xml:space="preserve">89789321 4564645 </t>
  </si>
  <si>
    <t xml:space="preserve">it4564654 4564654 </t>
  </si>
  <si>
    <t>Anno assunzione</t>
  </si>
  <si>
    <t>lunedì</t>
  </si>
  <si>
    <t>martedì</t>
  </si>
  <si>
    <t>periodo 1</t>
  </si>
  <si>
    <t>periodo 2</t>
  </si>
  <si>
    <t>mercoledì</t>
  </si>
  <si>
    <t>giovedì</t>
  </si>
  <si>
    <t>venerdì</t>
  </si>
  <si>
    <t>sabato</t>
  </si>
  <si>
    <t>domenica</t>
  </si>
  <si>
    <t>periodo 3</t>
  </si>
  <si>
    <t>periodo 4</t>
  </si>
  <si>
    <t>periodo 5</t>
  </si>
  <si>
    <t>periodo 6</t>
  </si>
  <si>
    <t>periodo 7</t>
  </si>
  <si>
    <t>periodo 8</t>
  </si>
  <si>
    <t>periodo 9</t>
  </si>
  <si>
    <t>periodo 10</t>
  </si>
  <si>
    <t>periodo 11</t>
  </si>
  <si>
    <t>periodo 12</t>
  </si>
  <si>
    <t>periodo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</si>
</sst>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right" vertical="center" wrapText="1"/>
    </xf>
    <xf numFmtId="0" fontId="0" fillId="0" borderId="0" xfId="0" applyAlignment="1">
      <alignment wrapText="1"/>
    </xf>
    <xf numFmtId="14" fontId="0" fillId="0" borderId="0" xfId="0" applyNumberFormat="1"/>
    <xf numFmtId="14" fontId="1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1" fontId="0" fillId="0" borderId="0" xfId="0" applyNumberFormat="1" applyAlignment="1">
      <alignment horizontal="right" vertical="center" wrapText="1"/>
    </xf>
  </cellXfs>
  <cellStyles count="1">
    <cellStyle name="Normale" xfId="0" builtinId="0"/>
  </cellStyles>
  <dxfs count="3">
    <dxf>
      <font>
        <strike val="0"/>
        <color theme="9"/>
      </font>
    </dxf>
    <dxf>
      <font>
        <color rgb="FF9C0006"/>
      </font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E8D02-3C82-4F74-9FBF-0C20F4387B27}">
  <dimension ref="A1:N7"/>
  <sheetViews>
    <sheetView tabSelected="1" topLeftCell="G1" zoomScale="190" zoomScaleNormal="190" workbookViewId="0">
      <selection activeCell="I4" sqref="I4"/>
    </sheetView>
  </sheetViews>
  <sheetFormatPr defaultRowHeight="15" x14ac:dyDescent="0.25"/>
  <cols>
    <col min="4" max="4" width="13.28515625" customWidth="1"/>
    <col min="5" max="5" width="22.5703125" customWidth="1"/>
    <col min="6" max="6" width="32.85546875" customWidth="1"/>
    <col min="7" max="7" width="11" style="5" bestFit="1" customWidth="1"/>
    <col min="8" max="8" width="11" style="5" customWidth="1"/>
    <col min="9" max="9" width="18.28515625" customWidth="1"/>
    <col min="10" max="10" width="12.7109375" customWidth="1"/>
    <col min="12" max="12" width="24.140625" customWidth="1"/>
    <col min="13" max="13" width="11" bestFit="1" customWidth="1"/>
    <col min="14" max="14" width="14.140625" customWidth="1"/>
  </cols>
  <sheetData>
    <row r="1" spans="1:14" ht="45" x14ac:dyDescent="0.25">
      <c r="A1" s="1" t="s">
        <v>0</v>
      </c>
      <c r="B1" s="1" t="s">
        <v>1</v>
      </c>
      <c r="C1" s="1" t="s">
        <v>2</v>
      </c>
      <c r="D1" s="1" t="s">
        <v>52</v>
      </c>
      <c r="E1" s="1" t="s">
        <v>53</v>
      </c>
      <c r="F1" s="1" t="s">
        <v>54</v>
      </c>
      <c r="G1" s="6" t="s">
        <v>3</v>
      </c>
      <c r="H1" s="6" t="s">
        <v>60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36</v>
      </c>
      <c r="N1" s="1" t="s">
        <v>37</v>
      </c>
    </row>
    <row r="2" spans="1:14" x14ac:dyDescent="0.25">
      <c r="A2" s="2" t="s">
        <v>8</v>
      </c>
      <c r="B2" s="2" t="s">
        <v>9</v>
      </c>
      <c r="C2" s="2" t="s">
        <v>10</v>
      </c>
      <c r="D2" s="2" t="str">
        <f>_xlfn.CONCAT(B2," ",C2)</f>
        <v>Rossi Mario</v>
      </c>
      <c r="E2" s="2" t="s">
        <v>59</v>
      </c>
      <c r="F2" s="2" t="str">
        <f>UPPER(SUBSTITUTE(E2," ",""))</f>
        <v>IT45646544564654</v>
      </c>
      <c r="G2" s="3">
        <v>9498</v>
      </c>
      <c r="H2" s="8">
        <f>YEAR(G2)</f>
        <v>1926</v>
      </c>
      <c r="I2" s="2" t="s">
        <v>21</v>
      </c>
      <c r="J2" s="2" t="s">
        <v>12</v>
      </c>
      <c r="K2" s="2" t="s">
        <v>12</v>
      </c>
      <c r="L2" s="2" t="str">
        <f>IF(AND(J2=checksi,K2=checksi),praticacompleta,praticadacompletare)</f>
        <v>Competata</v>
      </c>
      <c r="M2" s="5">
        <v>46162</v>
      </c>
      <c r="N2" t="str">
        <f ca="1">IF(L2=praticadacompletare,IF(TODAY()-M2&gt;giornisollecito,"Si","No"),"No")</f>
        <v>No</v>
      </c>
    </row>
    <row r="3" spans="1:14" x14ac:dyDescent="0.25">
      <c r="A3" s="2" t="s">
        <v>14</v>
      </c>
      <c r="B3" s="2" t="s">
        <v>15</v>
      </c>
      <c r="C3" s="2" t="s">
        <v>16</v>
      </c>
      <c r="D3" s="2" t="str">
        <f t="shared" ref="D3:D6" si="0">_xlfn.CONCAT(B3," ",C3)</f>
        <v>Bianchi Laura</v>
      </c>
      <c r="E3" s="2" t="s">
        <v>55</v>
      </c>
      <c r="F3" s="2" t="str">
        <f t="shared" ref="F3:F6" si="1">SUBSTITUTE(E3," ","")</f>
        <v>87956666656885555</v>
      </c>
      <c r="G3" s="3">
        <v>10959</v>
      </c>
      <c r="H3" s="8">
        <f t="shared" ref="H3:H6" si="2">YEAR(G3)</f>
        <v>1930</v>
      </c>
      <c r="I3" s="2" t="s">
        <v>21</v>
      </c>
      <c r="J3" s="2" t="s">
        <v>51</v>
      </c>
      <c r="K3" s="2" t="s">
        <v>12</v>
      </c>
      <c r="L3" s="2" t="str">
        <f>IF(AND(J3=checksi,K3=checksi),praticacompleta,praticadacompletare)</f>
        <v>Da completare</v>
      </c>
      <c r="M3" s="5">
        <v>44666</v>
      </c>
      <c r="N3" t="str">
        <f ca="1">IF(L3=praticadacompletare,IF(TODAY()-M3&gt;giornisollecito,"Si","No"),"No")</f>
        <v>Si</v>
      </c>
    </row>
    <row r="4" spans="1:14" ht="30" x14ac:dyDescent="0.25">
      <c r="A4" s="2" t="s">
        <v>18</v>
      </c>
      <c r="B4" s="2" t="s">
        <v>19</v>
      </c>
      <c r="C4" s="2" t="s">
        <v>20</v>
      </c>
      <c r="D4" s="2" t="str">
        <f t="shared" si="0"/>
        <v>Verdi Paolo</v>
      </c>
      <c r="E4" s="7" t="s">
        <v>56</v>
      </c>
      <c r="F4" s="2" t="str">
        <f t="shared" si="1"/>
        <v>4567983223132</v>
      </c>
      <c r="G4" s="3">
        <v>46388</v>
      </c>
      <c r="H4" s="8">
        <f t="shared" si="2"/>
        <v>2027</v>
      </c>
      <c r="I4" s="2" t="s">
        <v>21</v>
      </c>
      <c r="J4" s="2"/>
      <c r="K4" s="2" t="s">
        <v>12</v>
      </c>
      <c r="L4" s="2" t="str">
        <f>IF(AND(J4=checksi,K4=checksi),praticacompleta,praticadacompletare)</f>
        <v>Da completare</v>
      </c>
      <c r="M4" s="5">
        <v>46161</v>
      </c>
      <c r="N4" t="str">
        <f ca="1">IF(L4=praticadacompletare,IF(TODAY()-M4&gt;giornisollecito,"Si","No"),"No")</f>
        <v>Si</v>
      </c>
    </row>
    <row r="5" spans="1:14" x14ac:dyDescent="0.25">
      <c r="A5" s="2" t="s">
        <v>22</v>
      </c>
      <c r="B5" s="2" t="s">
        <v>23</v>
      </c>
      <c r="C5" s="2" t="s">
        <v>24</v>
      </c>
      <c r="D5" s="2" t="str">
        <f t="shared" si="0"/>
        <v>Neri Anna</v>
      </c>
      <c r="E5" s="7" t="s">
        <v>57</v>
      </c>
      <c r="F5" s="2" t="str">
        <f t="shared" si="1"/>
        <v>152416579879</v>
      </c>
      <c r="G5" s="3">
        <v>45832</v>
      </c>
      <c r="H5" s="8">
        <f t="shared" si="2"/>
        <v>2025</v>
      </c>
      <c r="I5" s="2" t="s">
        <v>11</v>
      </c>
      <c r="J5" s="2" t="s">
        <v>13</v>
      </c>
      <c r="K5" s="2" t="s">
        <v>12</v>
      </c>
      <c r="L5" s="2" t="str">
        <f>IF(AND(J5=checksi,K5=checksi),praticacompleta,praticadacompletare)</f>
        <v>Da completare</v>
      </c>
      <c r="M5" s="5">
        <v>46170</v>
      </c>
      <c r="N5" t="str">
        <f ca="1">IF(L5=praticadacompletare,IF(TODAY()-M5&gt;giornisollecito,"Si","No"),"No")</f>
        <v>Si</v>
      </c>
    </row>
    <row r="6" spans="1:14" ht="30" x14ac:dyDescent="0.25">
      <c r="A6" s="2" t="s">
        <v>25</v>
      </c>
      <c r="B6" s="2" t="s">
        <v>26</v>
      </c>
      <c r="C6" s="2" t="s">
        <v>27</v>
      </c>
      <c r="D6" s="2" t="str">
        <f t="shared" si="0"/>
        <v>Gallo Elisa</v>
      </c>
      <c r="E6" s="2" t="s">
        <v>58</v>
      </c>
      <c r="F6" s="2" t="str">
        <f t="shared" si="1"/>
        <v>897893214564645</v>
      </c>
      <c r="G6" s="3">
        <v>45839</v>
      </c>
      <c r="H6" s="8">
        <f t="shared" si="2"/>
        <v>2025</v>
      </c>
      <c r="I6" s="2" t="s">
        <v>28</v>
      </c>
      <c r="J6" s="2" t="s">
        <v>12</v>
      </c>
      <c r="K6" s="2" t="s">
        <v>12</v>
      </c>
      <c r="L6" s="2" t="str">
        <f>IF(AND(J6=checksi,K6=checksi),praticacompleta,praticadacompletare)</f>
        <v>Competata</v>
      </c>
      <c r="M6" s="5">
        <v>45840</v>
      </c>
      <c r="N6" t="str">
        <f ca="1">IF(L6=praticadacompletare,IF(TODAY()-M6&gt;giornisollecito,"Si","No"),"No")</f>
        <v>No</v>
      </c>
    </row>
    <row r="7" spans="1:14" x14ac:dyDescent="0.25">
      <c r="C7">
        <f>COUNTA(C2:C6)</f>
        <v>5</v>
      </c>
      <c r="L7" s="2">
        <f>COUNTIF(L2:L6,praticadacompletare)</f>
        <v>3</v>
      </c>
    </row>
  </sheetData>
  <conditionalFormatting sqref="J1:J1048576">
    <cfRule type="containsBlanks" dxfId="2" priority="1">
      <formula>LEN(TRIM(J1))=0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equal" id="{357995CC-5A05-4846-BCDE-2D98DAD0FACF}">
            <xm:f>'Dati costanti'!$C$3</xm:f>
            <x14:dxf>
              <font>
                <color rgb="FF9C0006"/>
              </font>
            </x14:dxf>
          </x14:cfRule>
          <x14:cfRule type="cellIs" priority="3" operator="equal" id="{95698A1D-C2CA-421D-ACBE-682ED31CF0EA}">
            <xm:f>'Dati costanti'!$C$2</xm:f>
            <x14:dxf>
              <font>
                <strike val="0"/>
                <color theme="9"/>
              </font>
            </x14:dxf>
          </x14:cfRule>
          <xm:sqref>L1:L1048576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9E39BF6-736F-4C2C-AA57-5A1FFA545383}">
          <x14:formula1>
            <xm:f>'Dati costanti'!$A$2:$A$6</xm:f>
          </x14:formula1>
          <xm:sqref>I1:I1048576</xm:sqref>
        </x14:dataValidation>
        <x14:dataValidation type="list" allowBlank="1" showInputMessage="1" showErrorMessage="1" xr:uid="{205A72D8-0A57-462C-AC71-FC858CB9DC72}">
          <x14:formula1>
            <xm:f>'Dati costanti'!$B$2:$B$3</xm:f>
          </x14:formula1>
          <xm:sqref>J1:K1048576</xm:sqref>
        </x14:dataValidation>
        <x14:dataValidation type="date" allowBlank="1" showInputMessage="1" showErrorMessage="1" xr:uid="{E645B6DE-21F7-4148-B874-F77C79BEAA9C}">
          <x14:formula1>
            <xm:f>'Dati costanti'!H2</xm:f>
          </x14:formula1>
          <x14:formula2>
            <xm:f>'Dati costanti'!I2</xm:f>
          </x14:formula2>
          <xm:sqref>G7:G1048576 G1</xm:sqref>
        </x14:dataValidation>
        <x14:dataValidation type="date" allowBlank="1" showInputMessage="1" showErrorMessage="1" xr:uid="{19DDE40F-A661-4149-8766-C23F44F12232}">
          <x14:formula1>
            <xm:f>'Dati costanti'!H2</xm:f>
          </x14:formula1>
          <x14:formula2>
            <xm:f>'Dati costanti'!I2</xm:f>
          </x14:formula2>
          <xm:sqref>G2:G6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9A825-2B2B-417A-AEC5-D40D57A9C627}">
  <dimension ref="A1:A12"/>
  <sheetViews>
    <sheetView zoomScale="175" zoomScaleNormal="175" workbookViewId="0">
      <selection activeCell="A8" sqref="A8"/>
    </sheetView>
  </sheetViews>
  <sheetFormatPr defaultRowHeight="15" x14ac:dyDescent="0.25"/>
  <cols>
    <col min="1" max="1" width="144.7109375" customWidth="1"/>
  </cols>
  <sheetData>
    <row r="1" spans="1:1" x14ac:dyDescent="0.25">
      <c r="A1" t="s">
        <v>30</v>
      </c>
    </row>
    <row r="2" spans="1:1" x14ac:dyDescent="0.25">
      <c r="A2" t="s">
        <v>31</v>
      </c>
    </row>
    <row r="3" spans="1:1" x14ac:dyDescent="0.25">
      <c r="A3" t="s">
        <v>32</v>
      </c>
    </row>
    <row r="4" spans="1:1" x14ac:dyDescent="0.25">
      <c r="A4" t="s">
        <v>29</v>
      </c>
    </row>
    <row r="5" spans="1:1" ht="30" x14ac:dyDescent="0.25">
      <c r="A5" s="4" t="s">
        <v>33</v>
      </c>
    </row>
    <row r="6" spans="1:1" x14ac:dyDescent="0.25">
      <c r="A6" t="s">
        <v>34</v>
      </c>
    </row>
    <row r="7" spans="1:1" ht="21" x14ac:dyDescent="0.35">
      <c r="A7" t="s">
        <v>46</v>
      </c>
    </row>
    <row r="8" spans="1:1" ht="21" x14ac:dyDescent="0.35">
      <c r="A8" t="s">
        <v>50</v>
      </c>
    </row>
    <row r="9" spans="1:1" x14ac:dyDescent="0.25">
      <c r="A9" t="s">
        <v>35</v>
      </c>
    </row>
    <row r="10" spans="1:1" x14ac:dyDescent="0.25">
      <c r="A10" t="s">
        <v>38</v>
      </c>
    </row>
    <row r="11" spans="1:1" x14ac:dyDescent="0.25">
      <c r="A11" t="s">
        <v>39</v>
      </c>
    </row>
    <row r="12" spans="1:1" ht="21" x14ac:dyDescent="0.35">
      <c r="A12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5B055-7C39-4CE2-B752-CEC0F97872C7}">
  <dimension ref="A1:F6"/>
  <sheetViews>
    <sheetView zoomScale="160" zoomScaleNormal="160" workbookViewId="0">
      <selection activeCell="G1" sqref="G1:G1048576"/>
    </sheetView>
  </sheetViews>
  <sheetFormatPr defaultRowHeight="15" x14ac:dyDescent="0.25"/>
  <cols>
    <col min="1" max="1" width="17.28515625" bestFit="1" customWidth="1"/>
    <col min="2" max="2" width="6.28515625" bestFit="1" customWidth="1"/>
    <col min="3" max="3" width="14" bestFit="1" customWidth="1"/>
    <col min="4" max="4" width="14.5703125" bestFit="1" customWidth="1"/>
    <col min="5" max="5" width="14.5703125" customWidth="1"/>
    <col min="6" max="6" width="23.85546875" bestFit="1" customWidth="1"/>
  </cols>
  <sheetData>
    <row r="1" spans="1:6" x14ac:dyDescent="0.25">
      <c r="A1" t="s">
        <v>41</v>
      </c>
      <c r="B1" t="s">
        <v>43</v>
      </c>
      <c r="C1" t="s">
        <v>7</v>
      </c>
      <c r="D1" t="s">
        <v>42</v>
      </c>
      <c r="E1" t="s">
        <v>49</v>
      </c>
      <c r="F1" t="s">
        <v>48</v>
      </c>
    </row>
    <row r="2" spans="1:6" x14ac:dyDescent="0.25">
      <c r="A2" t="s">
        <v>11</v>
      </c>
      <c r="B2" t="s">
        <v>12</v>
      </c>
      <c r="C2" t="s">
        <v>44</v>
      </c>
      <c r="D2">
        <v>10</v>
      </c>
      <c r="E2" s="5">
        <v>14611</v>
      </c>
      <c r="F2" s="5">
        <f ca="1">TODAY()</f>
        <v>46220</v>
      </c>
    </row>
    <row r="3" spans="1:6" x14ac:dyDescent="0.25">
      <c r="A3" t="s">
        <v>17</v>
      </c>
      <c r="B3" t="s">
        <v>13</v>
      </c>
      <c r="C3" t="s">
        <v>45</v>
      </c>
    </row>
    <row r="4" spans="1:6" x14ac:dyDescent="0.25">
      <c r="A4" t="s">
        <v>21</v>
      </c>
    </row>
    <row r="5" spans="1:6" x14ac:dyDescent="0.25">
      <c r="A5" t="s">
        <v>28</v>
      </c>
    </row>
    <row r="6" spans="1:6" x14ac:dyDescent="0.25">
      <c r="A6" t="s">
        <v>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415EB-1611-48B1-9C61-F9106043BD7C}">
  <dimension ref="A1:E21"/>
  <sheetViews>
    <sheetView zoomScale="190" zoomScaleNormal="190" workbookViewId="0">
      <selection activeCell="M8" sqref="M8"/>
    </sheetView>
  </sheetViews>
  <sheetFormatPr defaultRowHeight="15" x14ac:dyDescent="0.25"/>
  <cols>
    <col min="3" max="3" width="11" bestFit="1" customWidth="1"/>
    <col min="4" max="4" width="10.42578125" bestFit="1" customWidth="1"/>
    <col min="5" max="5" width="11" bestFit="1" customWidth="1"/>
  </cols>
  <sheetData>
    <row r="1" spans="1:5" x14ac:dyDescent="0.25">
      <c r="A1">
        <v>10</v>
      </c>
      <c r="B1" t="s">
        <v>61</v>
      </c>
      <c r="C1" s="5">
        <v>46053</v>
      </c>
      <c r="D1" t="s">
        <v>63</v>
      </c>
      <c r="E1" s="5">
        <v>46023</v>
      </c>
    </row>
    <row r="2" spans="1:5" x14ac:dyDescent="0.25">
      <c r="A2">
        <v>20</v>
      </c>
      <c r="B2" t="s">
        <v>62</v>
      </c>
      <c r="C2" s="5">
        <v>46081</v>
      </c>
      <c r="D2" t="s">
        <v>64</v>
      </c>
      <c r="E2" s="5">
        <v>46023</v>
      </c>
    </row>
    <row r="3" spans="1:5" x14ac:dyDescent="0.25">
      <c r="A3">
        <v>30</v>
      </c>
      <c r="B3" t="s">
        <v>65</v>
      </c>
      <c r="C3" s="5">
        <v>46112</v>
      </c>
      <c r="D3" t="s">
        <v>70</v>
      </c>
      <c r="E3" s="5">
        <v>46023</v>
      </c>
    </row>
    <row r="4" spans="1:5" x14ac:dyDescent="0.25">
      <c r="A4">
        <v>40</v>
      </c>
      <c r="B4" t="s">
        <v>66</v>
      </c>
      <c r="C4" s="5">
        <v>46142</v>
      </c>
      <c r="D4" t="s">
        <v>71</v>
      </c>
      <c r="E4" s="5">
        <v>46023</v>
      </c>
    </row>
    <row r="5" spans="1:5" x14ac:dyDescent="0.25">
      <c r="A5">
        <v>50</v>
      </c>
      <c r="B5" t="s">
        <v>67</v>
      </c>
      <c r="C5" s="5">
        <v>46173</v>
      </c>
      <c r="D5" t="s">
        <v>72</v>
      </c>
      <c r="E5" s="5">
        <v>46023</v>
      </c>
    </row>
    <row r="6" spans="1:5" x14ac:dyDescent="0.25">
      <c r="A6">
        <v>60</v>
      </c>
      <c r="B6" t="s">
        <v>68</v>
      </c>
      <c r="C6" s="5">
        <v>46203</v>
      </c>
      <c r="D6" t="s">
        <v>73</v>
      </c>
      <c r="E6" s="5">
        <v>46023</v>
      </c>
    </row>
    <row r="7" spans="1:5" x14ac:dyDescent="0.25">
      <c r="A7">
        <v>70</v>
      </c>
      <c r="B7" t="s">
        <v>69</v>
      </c>
      <c r="C7" s="5">
        <v>46234</v>
      </c>
      <c r="D7" t="s">
        <v>74</v>
      </c>
      <c r="E7" s="5">
        <v>46023</v>
      </c>
    </row>
    <row r="8" spans="1:5" x14ac:dyDescent="0.25">
      <c r="A8">
        <v>80</v>
      </c>
      <c r="B8" t="s">
        <v>61</v>
      </c>
      <c r="C8" s="5">
        <v>46265</v>
      </c>
      <c r="D8" t="s">
        <v>75</v>
      </c>
      <c r="E8" s="5">
        <v>46023</v>
      </c>
    </row>
    <row r="9" spans="1:5" x14ac:dyDescent="0.25">
      <c r="A9">
        <v>90</v>
      </c>
      <c r="B9" t="s">
        <v>62</v>
      </c>
      <c r="C9" s="5">
        <v>46295</v>
      </c>
      <c r="D9" t="s">
        <v>76</v>
      </c>
      <c r="E9" s="5">
        <v>46023</v>
      </c>
    </row>
    <row r="10" spans="1:5" x14ac:dyDescent="0.25">
      <c r="A10">
        <v>100</v>
      </c>
      <c r="B10" t="s">
        <v>65</v>
      </c>
      <c r="C10" s="5">
        <v>46326</v>
      </c>
      <c r="D10" t="s">
        <v>77</v>
      </c>
      <c r="E10" s="5">
        <v>46023</v>
      </c>
    </row>
    <row r="11" spans="1:5" x14ac:dyDescent="0.25">
      <c r="A11">
        <v>110</v>
      </c>
      <c r="B11" t="s">
        <v>66</v>
      </c>
      <c r="C11" s="5">
        <v>46356</v>
      </c>
      <c r="D11" t="s">
        <v>78</v>
      </c>
      <c r="E11" s="5">
        <v>46023</v>
      </c>
    </row>
    <row r="12" spans="1:5" x14ac:dyDescent="0.25">
      <c r="A12">
        <v>120</v>
      </c>
      <c r="B12" t="s">
        <v>67</v>
      </c>
      <c r="C12" s="5">
        <v>46387</v>
      </c>
      <c r="D12" t="s">
        <v>79</v>
      </c>
      <c r="E12" s="5">
        <v>46023</v>
      </c>
    </row>
    <row r="13" spans="1:5" x14ac:dyDescent="0.25">
      <c r="A13">
        <v>130</v>
      </c>
      <c r="B13" t="s">
        <v>68</v>
      </c>
      <c r="C13" s="5">
        <v>46418</v>
      </c>
      <c r="D13" t="s">
        <v>80</v>
      </c>
      <c r="E13" s="5">
        <v>46023</v>
      </c>
    </row>
    <row r="14" spans="1:5" x14ac:dyDescent="0.25">
      <c r="A14">
        <v>140</v>
      </c>
      <c r="B14" t="s">
        <v>69</v>
      </c>
      <c r="C14" s="5">
        <v>46446</v>
      </c>
      <c r="E14" s="5">
        <v>46023</v>
      </c>
    </row>
    <row r="15" spans="1:5" x14ac:dyDescent="0.25">
      <c r="A15">
        <v>150</v>
      </c>
      <c r="B15" t="s">
        <v>61</v>
      </c>
      <c r="C15" s="5">
        <v>46477</v>
      </c>
      <c r="E15" s="5">
        <v>46023</v>
      </c>
    </row>
    <row r="16" spans="1:5" x14ac:dyDescent="0.25">
      <c r="C16" s="5">
        <v>46507</v>
      </c>
      <c r="E16" s="5">
        <v>46023</v>
      </c>
    </row>
    <row r="17" spans="3:5" x14ac:dyDescent="0.25">
      <c r="C17" s="5">
        <v>46538</v>
      </c>
      <c r="E17" s="5">
        <v>46023</v>
      </c>
    </row>
    <row r="18" spans="3:5" x14ac:dyDescent="0.25">
      <c r="C18" s="5">
        <v>46568</v>
      </c>
      <c r="E18" s="5">
        <v>46023</v>
      </c>
    </row>
    <row r="19" spans="3:5" x14ac:dyDescent="0.25">
      <c r="C19" s="5">
        <v>46599</v>
      </c>
      <c r="E19" s="5">
        <v>46023</v>
      </c>
    </row>
    <row r="20" spans="3:5" x14ac:dyDescent="0.25">
      <c r="C20" s="5">
        <v>46630</v>
      </c>
    </row>
    <row r="21" spans="3:5" x14ac:dyDescent="0.25">
      <c r="C21" s="5">
        <v>46660</v>
      </c>
    </row>
  </sheetData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Elenco</vt:lpstr>
      <vt:lpstr>Consegna</vt:lpstr>
      <vt:lpstr>Dati costanti</vt:lpstr>
      <vt:lpstr>serie</vt:lpstr>
      <vt:lpstr>checksi</vt:lpstr>
      <vt:lpstr>giornisollecito</vt:lpstr>
      <vt:lpstr>praticacompleta</vt:lpstr>
      <vt:lpstr>praticadacompletare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 Tuberga</dc:creator>
  <cp:lastModifiedBy>Luigi Tuberga</cp:lastModifiedBy>
  <dcterms:created xsi:type="dcterms:W3CDTF">2026-05-27T21:34:23Z</dcterms:created>
  <dcterms:modified xsi:type="dcterms:W3CDTF">2026-07-17T06:58:20Z</dcterms:modified>
</cp:coreProperties>
</file>